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8790" activeTab="0"/>
  </bookViews>
  <sheets>
    <sheet name="エントリーシート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杉本光正</author>
    <author>Takao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Q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  <comment ref="R10" authorId="1">
      <text>
        <r>
          <rPr>
            <sz val="9"/>
            <rFont val="ＭＳ Ｐゴシック"/>
            <family val="3"/>
          </rPr>
          <t>関東パークＯツアー表彰者で参加費が無料の場合はｶｰﾄﾞﾚﾝﾀﾙ費も無料となります。</t>
        </r>
      </text>
    </comment>
  </commentList>
</comments>
</file>

<file path=xl/comments2.xml><?xml version="1.0" encoding="utf-8"?>
<comments xmlns="http://schemas.openxmlformats.org/spreadsheetml/2006/main">
  <authors>
    <author>杉本光正</author>
    <author>Takao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Q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  <comment ref="R10" authorId="1">
      <text>
        <r>
          <rPr>
            <sz val="9"/>
            <rFont val="ＭＳ Ｐゴシック"/>
            <family val="3"/>
          </rPr>
          <t>関東パークＯツアー表彰者で参加費が無料の場合はｶｰﾄﾞﾚﾝﾀﾙ費も無料となります。</t>
        </r>
      </text>
    </comment>
  </commentList>
</comments>
</file>

<file path=xl/sharedStrings.xml><?xml version="1.0" encoding="utf-8"?>
<sst xmlns="http://schemas.openxmlformats.org/spreadsheetml/2006/main" count="184" uniqueCount="87">
  <si>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</si>
  <si>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</si>
  <si>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</si>
  <si>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</si>
  <si>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</si>
  <si>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</si>
  <si>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</si>
  <si>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</si>
  <si>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</si>
  <si>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</si>
  <si>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</si>
  <si>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</si>
  <si>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</si>
  <si>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</si>
  <si>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</si>
  <si>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</si>
  <si>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</si>
  <si>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</si>
  <si>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</si>
  <si>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</si>
  <si>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</si>
  <si>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</si>
  <si>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</si>
  <si>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</si>
  <si>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</si>
  <si>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</si>
  <si>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</si>
  <si>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</si>
  <si>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</si>
  <si>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W21A</t>
  </si>
  <si>
    <t>W30A</t>
  </si>
  <si>
    <t>W20A</t>
  </si>
  <si>
    <t>W18A</t>
  </si>
  <si>
    <t>W15A</t>
  </si>
  <si>
    <t>W45A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</si>
  <si>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</si>
  <si>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</si>
  <si>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</si>
  <si>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</si>
  <si>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</si>
  <si>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</si>
  <si>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</si>
  <si>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</si>
  <si>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</si>
  <si>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</si>
  <si>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</si>
  <si>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</si>
  <si>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</si>
  <si>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</si>
  <si>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</si>
  <si>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</si>
  <si>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</si>
  <si>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</si>
  <si>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</si>
  <si>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指定の項目すべてご記入下さい。</t>
  </si>
  <si>
    <t>XJ</t>
  </si>
  <si>
    <t>他県選考会参加の場合の県名</t>
  </si>
  <si>
    <t>他県選考会参加の場合のクラス</t>
  </si>
  <si>
    <t>多摩OL</t>
  </si>
  <si>
    <t>府中市紅葉丘3-16-23-103</t>
  </si>
  <si>
    <t>MS</t>
  </si>
  <si>
    <t>W60A</t>
  </si>
  <si>
    <t>M35A</t>
  </si>
  <si>
    <t>三野　隆志(例）</t>
  </si>
  <si>
    <t>第１8回東京都選手権大会エントリーフォーム</t>
  </si>
  <si>
    <t>自動車（運転）</t>
  </si>
  <si>
    <t>自動車（同乗）</t>
  </si>
  <si>
    <t>公共交通機関</t>
  </si>
  <si>
    <t>その他</t>
  </si>
  <si>
    <t>Ｅカード</t>
  </si>
  <si>
    <t>マイＥカード</t>
  </si>
  <si>
    <t>レンタル</t>
  </si>
  <si>
    <t>レンタル</t>
  </si>
  <si>
    <t>ｶｰﾄﾞﾚﾝﾀﾙ費</t>
  </si>
  <si>
    <t>一般個人</t>
  </si>
  <si>
    <t>大学生</t>
  </si>
  <si>
    <t>参加者区分</t>
  </si>
  <si>
    <t>高校生以下</t>
  </si>
  <si>
    <t>パークOツアー表彰者</t>
  </si>
  <si>
    <t>-</t>
  </si>
  <si>
    <t>-</t>
  </si>
  <si>
    <t>参加費合計</t>
  </si>
  <si>
    <t>ミツノ　タカシ</t>
  </si>
  <si>
    <t>179-13-295</t>
  </si>
  <si>
    <t>090-9515-6241</t>
  </si>
  <si>
    <t>takashi_mitsuno@hotmail.com</t>
  </si>
  <si>
    <t>第19回東京都選手権大会エントリーフォーム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</si>
</sst>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29" fillId="33" borderId="17" xfId="43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 shrinkToFit="1"/>
    </xf>
    <xf numFmtId="0" fontId="43" fillId="0" borderId="0" xfId="0" applyFont="1" applyAlignment="1">
      <alignment vertical="center"/>
    </xf>
    <xf numFmtId="0" fontId="43" fillId="34" borderId="14" xfId="0" applyFont="1" applyFill="1" applyBorder="1" applyAlignment="1" applyProtection="1">
      <alignment vertical="center"/>
      <protection locked="0"/>
    </xf>
    <xf numFmtId="0" fontId="43" fillId="34" borderId="17" xfId="0" applyFont="1" applyFill="1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43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3" fillId="34" borderId="23" xfId="0" applyFont="1" applyFill="1" applyBorder="1" applyAlignment="1" applyProtection="1">
      <alignment vertical="center"/>
      <protection locked="0"/>
    </xf>
    <xf numFmtId="0" fontId="43" fillId="34" borderId="24" xfId="0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176" fontId="0" fillId="17" borderId="14" xfId="0" applyNumberFormat="1" applyFill="1" applyBorder="1" applyAlignment="1" applyProtection="1">
      <alignment vertical="center"/>
      <protection/>
    </xf>
    <xf numFmtId="176" fontId="0" fillId="17" borderId="17" xfId="0" applyNumberFormat="1" applyFill="1" applyBorder="1" applyAlignment="1" applyProtection="1">
      <alignment vertical="center"/>
      <protection/>
    </xf>
    <xf numFmtId="176" fontId="0" fillId="35" borderId="19" xfId="0" applyNumberFormat="1" applyFill="1" applyBorder="1" applyAlignment="1" applyProtection="1">
      <alignment vertical="center"/>
      <protection/>
    </xf>
    <xf numFmtId="176" fontId="0" fillId="35" borderId="26" xfId="0" applyNumberFormat="1" applyFill="1" applyBorder="1" applyAlignment="1" applyProtection="1">
      <alignment vertical="center"/>
      <protection/>
    </xf>
    <xf numFmtId="176" fontId="0" fillId="35" borderId="27" xfId="0" applyNumberFormat="1" applyFill="1" applyBorder="1" applyAlignment="1" applyProtection="1">
      <alignment vertical="center"/>
      <protection/>
    </xf>
    <xf numFmtId="176" fontId="0" fillId="35" borderId="18" xfId="0" applyNumberForma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4" max="14" width="16.8515625" style="0" bestFit="1" customWidth="1"/>
    <col min="15" max="15" width="7.140625" style="0" bestFit="1" customWidth="1"/>
    <col min="16" max="16" width="10.8515625" style="0" bestFit="1" customWidth="1"/>
    <col min="17" max="17" width="11.421875" style="0" bestFit="1" customWidth="1"/>
    <col min="18" max="19" width="10.8515625" style="0" customWidth="1"/>
    <col min="20" max="20" width="11.421875" style="0" bestFit="1" customWidth="1"/>
    <col min="21" max="21" width="16.57421875" style="0" customWidth="1"/>
    <col min="22" max="22" width="16.8515625" style="0" customWidth="1"/>
    <col min="23" max="23" width="26.00390625" style="0" customWidth="1"/>
    <col min="24" max="25" width="18.421875" style="0" customWidth="1"/>
    <col min="26" max="26" width="16.28125" style="0" customWidth="1"/>
  </cols>
  <sheetData>
    <row r="1" ht="15">
      <c r="A1" t="s">
        <v>86</v>
      </c>
    </row>
    <row r="3" ht="15">
      <c r="A3" t="s">
        <v>54</v>
      </c>
    </row>
    <row r="4" ht="15">
      <c r="A4" s="1" t="s">
        <v>48</v>
      </c>
    </row>
    <row r="5" ht="15">
      <c r="A5" s="2" t="s">
        <v>49</v>
      </c>
    </row>
    <row r="6" ht="15">
      <c r="A6" s="3" t="s">
        <v>50</v>
      </c>
    </row>
    <row r="7" ht="15">
      <c r="A7" s="4" t="s">
        <v>51</v>
      </c>
    </row>
    <row r="8" ht="15.75" thickBot="1"/>
    <row r="9" spans="1:26" ht="15">
      <c r="A9" s="5" t="s">
        <v>0</v>
      </c>
      <c r="B9" s="6" t="s">
        <v>1</v>
      </c>
      <c r="C9" s="6" t="s">
        <v>52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12</v>
      </c>
      <c r="N9" s="6" t="s">
        <v>76</v>
      </c>
      <c r="O9" s="6" t="s">
        <v>13</v>
      </c>
      <c r="P9" s="6" t="s">
        <v>69</v>
      </c>
      <c r="Q9" s="6" t="s">
        <v>11</v>
      </c>
      <c r="R9" s="31" t="s">
        <v>73</v>
      </c>
      <c r="S9" s="35" t="s">
        <v>81</v>
      </c>
      <c r="T9" s="32" t="s">
        <v>14</v>
      </c>
      <c r="U9" s="6" t="s">
        <v>15</v>
      </c>
      <c r="V9" s="6" t="s">
        <v>16</v>
      </c>
      <c r="W9" s="6" t="s">
        <v>17</v>
      </c>
      <c r="X9" s="25" t="s">
        <v>56</v>
      </c>
      <c r="Y9" s="25" t="s">
        <v>57</v>
      </c>
      <c r="Z9" s="7" t="s">
        <v>47</v>
      </c>
    </row>
    <row r="10" spans="1:26" ht="15">
      <c r="A10" s="8"/>
      <c r="B10" s="9"/>
      <c r="C10" s="10"/>
      <c r="D10" s="11"/>
      <c r="E10" s="9"/>
      <c r="F10" s="12"/>
      <c r="G10" s="20">
        <f>IF(F10="","",DATEDIF(F10,DATE(2019,3,31),"y"))</f>
      </c>
      <c r="H10" s="10"/>
      <c r="I10" s="9"/>
      <c r="J10" s="9"/>
      <c r="K10" s="9"/>
      <c r="L10" s="9"/>
      <c r="M10" s="10"/>
      <c r="N10" s="27" t="s">
        <v>79</v>
      </c>
      <c r="O10" s="36">
        <f>VLOOKUP(N10,$N$22:$O$26,2,FALSE)</f>
        <v>0</v>
      </c>
      <c r="P10" s="10"/>
      <c r="Q10" s="11"/>
      <c r="R10" s="38">
        <f>IF(AND(P10="レンタル",O10&gt;1),300,0)</f>
        <v>0</v>
      </c>
      <c r="S10" s="39">
        <f>O10+R10</f>
        <v>0</v>
      </c>
      <c r="T10" s="33"/>
      <c r="U10" s="10"/>
      <c r="V10" s="11"/>
      <c r="W10" s="11"/>
      <c r="X10" s="23"/>
      <c r="Y10" s="23"/>
      <c r="Z10" s="13"/>
    </row>
    <row r="11" spans="1:26" ht="15">
      <c r="A11" s="8"/>
      <c r="B11" s="9"/>
      <c r="C11" s="10"/>
      <c r="D11" s="11"/>
      <c r="E11" s="9"/>
      <c r="F11" s="12"/>
      <c r="G11" s="20">
        <f aca="true" t="shared" si="0" ref="G11:G19">IF(F11="","",DATEDIF(F11,DATE(2019,3,31),"y"))</f>
      </c>
      <c r="H11" s="10"/>
      <c r="I11" s="9"/>
      <c r="J11" s="9"/>
      <c r="K11" s="9"/>
      <c r="L11" s="9"/>
      <c r="M11" s="10"/>
      <c r="N11" s="27" t="s">
        <v>79</v>
      </c>
      <c r="O11" s="36">
        <f aca="true" t="shared" si="1" ref="O11:O19">VLOOKUP(N11,$N$22:$O$26,2,FALSE)</f>
        <v>0</v>
      </c>
      <c r="P11" s="10"/>
      <c r="Q11" s="11"/>
      <c r="R11" s="38">
        <f aca="true" t="shared" si="2" ref="R11:R19">IF(AND(P11="レンタル",O11&gt;1),300,0)</f>
        <v>0</v>
      </c>
      <c r="S11" s="39">
        <f aca="true" t="shared" si="3" ref="S11:S19">IF(AND(Q11="レンタル",P11&gt;1),300,0)</f>
        <v>0</v>
      </c>
      <c r="T11" s="33"/>
      <c r="U11" s="10"/>
      <c r="V11" s="11"/>
      <c r="W11" s="11"/>
      <c r="X11" s="23"/>
      <c r="Y11" s="23"/>
      <c r="Z11" s="13"/>
    </row>
    <row r="12" spans="1:26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27" t="s">
        <v>79</v>
      </c>
      <c r="O12" s="36">
        <f t="shared" si="1"/>
        <v>0</v>
      </c>
      <c r="P12" s="10"/>
      <c r="Q12" s="11"/>
      <c r="R12" s="38">
        <f t="shared" si="2"/>
        <v>0</v>
      </c>
      <c r="S12" s="39">
        <f t="shared" si="3"/>
        <v>0</v>
      </c>
      <c r="T12" s="33"/>
      <c r="U12" s="10"/>
      <c r="V12" s="11"/>
      <c r="W12" s="11"/>
      <c r="X12" s="23"/>
      <c r="Y12" s="23"/>
      <c r="Z12" s="13"/>
    </row>
    <row r="13" spans="1:26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27" t="s">
        <v>79</v>
      </c>
      <c r="O13" s="36">
        <f t="shared" si="1"/>
        <v>0</v>
      </c>
      <c r="P13" s="10"/>
      <c r="Q13" s="11"/>
      <c r="R13" s="38">
        <f t="shared" si="2"/>
        <v>0</v>
      </c>
      <c r="S13" s="39">
        <f t="shared" si="3"/>
        <v>0</v>
      </c>
      <c r="T13" s="33"/>
      <c r="U13" s="10"/>
      <c r="V13" s="11"/>
      <c r="W13" s="11"/>
      <c r="X13" s="23"/>
      <c r="Y13" s="23"/>
      <c r="Z13" s="13"/>
    </row>
    <row r="14" spans="1:26" ht="1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27" t="s">
        <v>79</v>
      </c>
      <c r="O14" s="36">
        <f t="shared" si="1"/>
        <v>0</v>
      </c>
      <c r="P14" s="10"/>
      <c r="Q14" s="11"/>
      <c r="R14" s="38">
        <f t="shared" si="2"/>
        <v>0</v>
      </c>
      <c r="S14" s="39">
        <f t="shared" si="3"/>
        <v>0</v>
      </c>
      <c r="T14" s="33"/>
      <c r="U14" s="10"/>
      <c r="V14" s="11"/>
      <c r="W14" s="11"/>
      <c r="X14" s="23"/>
      <c r="Y14" s="23"/>
      <c r="Z14" s="13"/>
    </row>
    <row r="15" spans="1:26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27" t="s">
        <v>79</v>
      </c>
      <c r="O15" s="36">
        <f t="shared" si="1"/>
        <v>0</v>
      </c>
      <c r="P15" s="10"/>
      <c r="Q15" s="11"/>
      <c r="R15" s="38">
        <f t="shared" si="2"/>
        <v>0</v>
      </c>
      <c r="S15" s="39">
        <f t="shared" si="3"/>
        <v>0</v>
      </c>
      <c r="T15" s="33"/>
      <c r="U15" s="10"/>
      <c r="V15" s="11"/>
      <c r="W15" s="11"/>
      <c r="X15" s="23"/>
      <c r="Y15" s="23"/>
      <c r="Z15" s="13"/>
    </row>
    <row r="16" spans="1:26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27" t="s">
        <v>79</v>
      </c>
      <c r="O16" s="36">
        <f t="shared" si="1"/>
        <v>0</v>
      </c>
      <c r="P16" s="10"/>
      <c r="Q16" s="11"/>
      <c r="R16" s="38">
        <f t="shared" si="2"/>
        <v>0</v>
      </c>
      <c r="S16" s="39">
        <f t="shared" si="3"/>
        <v>0</v>
      </c>
      <c r="T16" s="33"/>
      <c r="U16" s="10"/>
      <c r="V16" s="11"/>
      <c r="W16" s="11"/>
      <c r="X16" s="23"/>
      <c r="Y16" s="23"/>
      <c r="Z16" s="13"/>
    </row>
    <row r="17" spans="1:26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27" t="s">
        <v>79</v>
      </c>
      <c r="O17" s="36">
        <f t="shared" si="1"/>
        <v>0</v>
      </c>
      <c r="P17" s="10"/>
      <c r="Q17" s="11"/>
      <c r="R17" s="38">
        <f t="shared" si="2"/>
        <v>0</v>
      </c>
      <c r="S17" s="39">
        <f t="shared" si="3"/>
        <v>0</v>
      </c>
      <c r="T17" s="33"/>
      <c r="U17" s="10"/>
      <c r="V17" s="11"/>
      <c r="W17" s="11"/>
      <c r="X17" s="23"/>
      <c r="Y17" s="23"/>
      <c r="Z17" s="13"/>
    </row>
    <row r="18" spans="1:26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27" t="s">
        <v>79</v>
      </c>
      <c r="O18" s="36">
        <f t="shared" si="1"/>
        <v>0</v>
      </c>
      <c r="P18" s="10"/>
      <c r="Q18" s="11"/>
      <c r="R18" s="38">
        <f t="shared" si="2"/>
        <v>0</v>
      </c>
      <c r="S18" s="39">
        <f t="shared" si="3"/>
        <v>0</v>
      </c>
      <c r="T18" s="33"/>
      <c r="U18" s="10"/>
      <c r="V18" s="11"/>
      <c r="W18" s="11"/>
      <c r="X18" s="23"/>
      <c r="Y18" s="23"/>
      <c r="Z18" s="13"/>
    </row>
    <row r="19" spans="1:26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28" t="s">
        <v>79</v>
      </c>
      <c r="O19" s="37">
        <f t="shared" si="1"/>
        <v>0</v>
      </c>
      <c r="P19" s="16"/>
      <c r="Q19" s="17"/>
      <c r="R19" s="41">
        <f t="shared" si="2"/>
        <v>0</v>
      </c>
      <c r="S19" s="40">
        <f t="shared" si="3"/>
        <v>0</v>
      </c>
      <c r="T19" s="34"/>
      <c r="U19" s="16"/>
      <c r="V19" s="17"/>
      <c r="W19" s="17"/>
      <c r="X19" s="24"/>
      <c r="Y19" s="24"/>
      <c r="Z19" s="19"/>
    </row>
    <row r="22" spans="3:23" ht="13.5" hidden="1">
      <c r="C22" t="s">
        <v>20</v>
      </c>
      <c r="H22" t="s">
        <v>18</v>
      </c>
      <c r="M22" t="s">
        <v>22</v>
      </c>
      <c r="N22" s="30" t="s">
        <v>74</v>
      </c>
      <c r="O22" s="29">
        <v>2500</v>
      </c>
      <c r="P22" t="s">
        <v>70</v>
      </c>
      <c r="T22" s="26" t="s">
        <v>67</v>
      </c>
      <c r="U22" t="s">
        <v>35</v>
      </c>
      <c r="W22" t="s">
        <v>38</v>
      </c>
    </row>
    <row r="23" spans="3:23" ht="13.5" hidden="1">
      <c r="C23" t="s">
        <v>21</v>
      </c>
      <c r="H23" t="s">
        <v>19</v>
      </c>
      <c r="M23" t="s">
        <v>23</v>
      </c>
      <c r="N23" s="30" t="s">
        <v>75</v>
      </c>
      <c r="O23" s="29">
        <v>2000</v>
      </c>
      <c r="P23" t="s">
        <v>72</v>
      </c>
      <c r="T23" s="26" t="s">
        <v>65</v>
      </c>
      <c r="U23" t="s">
        <v>36</v>
      </c>
      <c r="W23" t="s">
        <v>41</v>
      </c>
    </row>
    <row r="24" spans="13:23" ht="13.5" hidden="1">
      <c r="M24" t="s">
        <v>24</v>
      </c>
      <c r="N24" s="30" t="s">
        <v>77</v>
      </c>
      <c r="O24" s="29">
        <v>1000</v>
      </c>
      <c r="T24" s="26" t="s">
        <v>66</v>
      </c>
      <c r="U24" t="s">
        <v>37</v>
      </c>
      <c r="W24" t="s">
        <v>39</v>
      </c>
    </row>
    <row r="25" spans="13:23" ht="13.5" hidden="1">
      <c r="M25" t="s">
        <v>25</v>
      </c>
      <c r="N25" s="30" t="s">
        <v>78</v>
      </c>
      <c r="O25" s="29">
        <v>0</v>
      </c>
      <c r="T25" s="26" t="s">
        <v>68</v>
      </c>
      <c r="U25" t="s">
        <v>53</v>
      </c>
      <c r="W25" t="s">
        <v>40</v>
      </c>
    </row>
    <row r="26" spans="13:23" ht="13.5" hidden="1">
      <c r="M26" t="s">
        <v>26</v>
      </c>
      <c r="N26" s="30" t="s">
        <v>80</v>
      </c>
      <c r="W26" t="s">
        <v>42</v>
      </c>
    </row>
    <row r="27" spans="13:23" ht="13.5" hidden="1">
      <c r="M27" t="s">
        <v>27</v>
      </c>
      <c r="W27" t="s">
        <v>43</v>
      </c>
    </row>
    <row r="28" spans="13:23" ht="13.5" hidden="1">
      <c r="M28" t="s">
        <v>28</v>
      </c>
      <c r="W28" t="s">
        <v>44</v>
      </c>
    </row>
    <row r="29" spans="13:23" ht="13.5" hidden="1">
      <c r="M29" t="s">
        <v>29</v>
      </c>
      <c r="W29" t="s">
        <v>45</v>
      </c>
    </row>
    <row r="30" spans="13:23" ht="13.5" hidden="1">
      <c r="M30" t="s">
        <v>61</v>
      </c>
      <c r="W30" t="s">
        <v>46</v>
      </c>
    </row>
    <row r="31" spans="13:23" ht="13.5" hidden="1">
      <c r="M31" t="s">
        <v>34</v>
      </c>
      <c r="W31" t="s">
        <v>55</v>
      </c>
    </row>
    <row r="32" ht="13.5" hidden="1">
      <c r="M32" t="s">
        <v>30</v>
      </c>
    </row>
    <row r="33" ht="13.5" hidden="1">
      <c r="M33" t="s">
        <v>31</v>
      </c>
    </row>
    <row r="34" ht="13.5" hidden="1">
      <c r="M34" t="s">
        <v>32</v>
      </c>
    </row>
    <row r="35" ht="13.5" hidden="1">
      <c r="M35" t="s">
        <v>33</v>
      </c>
    </row>
    <row r="36" ht="13.5" hidden="1"/>
    <row r="37" ht="13.5" hidden="1"/>
    <row r="38" ht="13.5" hidden="1"/>
    <row r="39" ht="13.5" hidden="1"/>
    <row r="40" ht="13.5" hidden="1"/>
  </sheetData>
  <sheetProtection/>
  <dataValidations count="11">
    <dataValidation type="list" allowBlank="1" showInputMessage="1" showErrorMessage="1" sqref="W10:Y10">
      <formula1>$W$22:$W$31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C10:C19">
      <formula1>$C$22:$C$23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H10:H19">
      <formula1>$H$22:$H$23</formula1>
    </dataValidation>
    <dataValidation type="list" allowBlank="1" showInputMessage="1" showErrorMessage="1" sqref="U10:U19">
      <formula1>$U$22:$U$25</formula1>
    </dataValidation>
    <dataValidation type="list" allowBlank="1" showInputMessage="1" showErrorMessage="1" sqref="W11:Y19">
      <formula1>$W$22:$W$30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P10:P19">
      <formula1>$P$22:$P$23</formula1>
    </dataValidation>
    <dataValidation type="list" allowBlank="1" showInputMessage="1" showErrorMessage="1" sqref="T10:T19">
      <formula1>$T$22:$T$25</formula1>
    </dataValidation>
    <dataValidation type="list" allowBlank="1" showInputMessage="1" showErrorMessage="1" sqref="N10:N19">
      <formula1>$N$22:$N$26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4" max="14" width="16.8515625" style="0" bestFit="1" customWidth="1"/>
    <col min="15" max="15" width="7.140625" style="0" bestFit="1" customWidth="1"/>
    <col min="16" max="16" width="10.8515625" style="0" bestFit="1" customWidth="1"/>
    <col min="17" max="17" width="11.421875" style="0" bestFit="1" customWidth="1"/>
    <col min="18" max="19" width="10.8515625" style="0" customWidth="1"/>
    <col min="20" max="20" width="11.421875" style="0" bestFit="1" customWidth="1"/>
    <col min="21" max="21" width="16.57421875" style="0" customWidth="1"/>
    <col min="22" max="22" width="16.8515625" style="0" customWidth="1"/>
    <col min="23" max="23" width="26.00390625" style="0" customWidth="1"/>
    <col min="24" max="25" width="18.421875" style="0" customWidth="1"/>
    <col min="26" max="26" width="16.28125" style="0" customWidth="1"/>
  </cols>
  <sheetData>
    <row r="1" ht="15">
      <c r="A1" t="s">
        <v>64</v>
      </c>
    </row>
    <row r="3" ht="15">
      <c r="A3" t="s">
        <v>54</v>
      </c>
    </row>
    <row r="4" ht="15">
      <c r="A4" s="1" t="s">
        <v>48</v>
      </c>
    </row>
    <row r="5" ht="15">
      <c r="A5" s="2" t="s">
        <v>49</v>
      </c>
    </row>
    <row r="6" ht="15">
      <c r="A6" s="3" t="s">
        <v>50</v>
      </c>
    </row>
    <row r="7" ht="15">
      <c r="A7" s="4" t="s">
        <v>51</v>
      </c>
    </row>
    <row r="8" ht="15.75" thickBot="1"/>
    <row r="9" spans="1:26" ht="15">
      <c r="A9" s="5" t="s">
        <v>0</v>
      </c>
      <c r="B9" s="6" t="s">
        <v>1</v>
      </c>
      <c r="C9" s="6" t="s">
        <v>52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12</v>
      </c>
      <c r="N9" s="6" t="s">
        <v>76</v>
      </c>
      <c r="O9" s="6" t="s">
        <v>13</v>
      </c>
      <c r="P9" s="6" t="s">
        <v>69</v>
      </c>
      <c r="Q9" s="6" t="s">
        <v>11</v>
      </c>
      <c r="R9" s="31" t="s">
        <v>73</v>
      </c>
      <c r="S9" s="35" t="s">
        <v>81</v>
      </c>
      <c r="T9" s="32" t="s">
        <v>14</v>
      </c>
      <c r="U9" s="6" t="s">
        <v>15</v>
      </c>
      <c r="V9" s="6" t="s">
        <v>16</v>
      </c>
      <c r="W9" s="6" t="s">
        <v>17</v>
      </c>
      <c r="X9" s="25" t="s">
        <v>56</v>
      </c>
      <c r="Y9" s="25" t="s">
        <v>57</v>
      </c>
      <c r="Z9" s="7" t="s">
        <v>47</v>
      </c>
    </row>
    <row r="10" spans="1:26" ht="15">
      <c r="A10" s="8" t="s">
        <v>63</v>
      </c>
      <c r="B10" s="9" t="s">
        <v>82</v>
      </c>
      <c r="C10" s="10" t="s">
        <v>20</v>
      </c>
      <c r="D10" s="11" t="s">
        <v>83</v>
      </c>
      <c r="E10" s="9" t="s">
        <v>58</v>
      </c>
      <c r="F10" s="12">
        <v>29281</v>
      </c>
      <c r="G10" s="20">
        <f>IF(F10="","",DATEDIF(F10,DATE(2019,3,31),"y"))</f>
        <v>39</v>
      </c>
      <c r="H10" s="10" t="s">
        <v>18</v>
      </c>
      <c r="I10" s="9">
        <v>1830004</v>
      </c>
      <c r="J10" s="9" t="s">
        <v>59</v>
      </c>
      <c r="K10" s="9" t="s">
        <v>84</v>
      </c>
      <c r="L10" s="9" t="s">
        <v>85</v>
      </c>
      <c r="M10" s="10" t="s">
        <v>62</v>
      </c>
      <c r="N10" s="27" t="s">
        <v>74</v>
      </c>
      <c r="O10" s="36">
        <f>VLOOKUP(N10,$N$22:$O$26,2,FALSE)</f>
        <v>2500</v>
      </c>
      <c r="P10" s="10" t="s">
        <v>71</v>
      </c>
      <c r="Q10" s="11"/>
      <c r="R10" s="38">
        <f>IF(AND(P10="レンタル",O10&gt;1),300,0)</f>
        <v>300</v>
      </c>
      <c r="S10" s="39">
        <f>O10+R10</f>
        <v>2800</v>
      </c>
      <c r="T10" s="33" t="s">
        <v>67</v>
      </c>
      <c r="U10" s="10" t="s">
        <v>35</v>
      </c>
      <c r="V10" s="11"/>
      <c r="W10" s="11" t="s">
        <v>60</v>
      </c>
      <c r="X10" s="23"/>
      <c r="Y10" s="23"/>
      <c r="Z10" s="13"/>
    </row>
    <row r="11" spans="1:26" ht="15">
      <c r="A11" s="8"/>
      <c r="B11" s="9"/>
      <c r="C11" s="10"/>
      <c r="D11" s="11"/>
      <c r="E11" s="9"/>
      <c r="F11" s="12"/>
      <c r="G11" s="20">
        <f aca="true" t="shared" si="0" ref="G11:G19">IF(F11="","",DATEDIF(F11,DATE(2019,3,31),"y"))</f>
      </c>
      <c r="H11" s="10"/>
      <c r="I11" s="9"/>
      <c r="J11" s="9"/>
      <c r="K11" s="9"/>
      <c r="L11" s="9"/>
      <c r="M11" s="10"/>
      <c r="N11" s="27" t="s">
        <v>79</v>
      </c>
      <c r="O11" s="36">
        <f aca="true" t="shared" si="1" ref="O11:O19">VLOOKUP(N11,$N$22:$O$26,2,FALSE)</f>
        <v>0</v>
      </c>
      <c r="P11" s="10"/>
      <c r="Q11" s="11"/>
      <c r="R11" s="38">
        <f aca="true" t="shared" si="2" ref="R11:R19">IF(AND(P11="レンタル",O11&gt;1),300,0)</f>
        <v>0</v>
      </c>
      <c r="S11" s="39">
        <f aca="true" t="shared" si="3" ref="S11:S19">IF(AND(Q11="レンタル",P11&gt;1),300,0)</f>
        <v>0</v>
      </c>
      <c r="T11" s="33"/>
      <c r="U11" s="10"/>
      <c r="V11" s="11"/>
      <c r="W11" s="11"/>
      <c r="X11" s="23"/>
      <c r="Y11" s="23"/>
      <c r="Z11" s="13"/>
    </row>
    <row r="12" spans="1:26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27" t="s">
        <v>79</v>
      </c>
      <c r="O12" s="36">
        <f t="shared" si="1"/>
        <v>0</v>
      </c>
      <c r="P12" s="10"/>
      <c r="Q12" s="11"/>
      <c r="R12" s="38">
        <f t="shared" si="2"/>
        <v>0</v>
      </c>
      <c r="S12" s="39">
        <f t="shared" si="3"/>
        <v>0</v>
      </c>
      <c r="T12" s="33"/>
      <c r="U12" s="10"/>
      <c r="V12" s="11"/>
      <c r="W12" s="11"/>
      <c r="X12" s="23"/>
      <c r="Y12" s="23"/>
      <c r="Z12" s="13"/>
    </row>
    <row r="13" spans="1:26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27" t="s">
        <v>79</v>
      </c>
      <c r="O13" s="36">
        <f t="shared" si="1"/>
        <v>0</v>
      </c>
      <c r="P13" s="10"/>
      <c r="Q13" s="11"/>
      <c r="R13" s="38">
        <f t="shared" si="2"/>
        <v>0</v>
      </c>
      <c r="S13" s="39">
        <f t="shared" si="3"/>
        <v>0</v>
      </c>
      <c r="T13" s="33"/>
      <c r="U13" s="10"/>
      <c r="V13" s="11"/>
      <c r="W13" s="11"/>
      <c r="X13" s="23"/>
      <c r="Y13" s="23"/>
      <c r="Z13" s="13"/>
    </row>
    <row r="14" spans="1:26" ht="1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27" t="s">
        <v>79</v>
      </c>
      <c r="O14" s="36">
        <f t="shared" si="1"/>
        <v>0</v>
      </c>
      <c r="P14" s="10"/>
      <c r="Q14" s="11"/>
      <c r="R14" s="38">
        <f t="shared" si="2"/>
        <v>0</v>
      </c>
      <c r="S14" s="39">
        <f t="shared" si="3"/>
        <v>0</v>
      </c>
      <c r="T14" s="33"/>
      <c r="U14" s="10"/>
      <c r="V14" s="11"/>
      <c r="W14" s="11"/>
      <c r="X14" s="23"/>
      <c r="Y14" s="23"/>
      <c r="Z14" s="13"/>
    </row>
    <row r="15" spans="1:26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27" t="s">
        <v>79</v>
      </c>
      <c r="O15" s="36">
        <f t="shared" si="1"/>
        <v>0</v>
      </c>
      <c r="P15" s="10"/>
      <c r="Q15" s="11"/>
      <c r="R15" s="38">
        <f t="shared" si="2"/>
        <v>0</v>
      </c>
      <c r="S15" s="39">
        <f t="shared" si="3"/>
        <v>0</v>
      </c>
      <c r="T15" s="33"/>
      <c r="U15" s="10"/>
      <c r="V15" s="11"/>
      <c r="W15" s="11"/>
      <c r="X15" s="23"/>
      <c r="Y15" s="23"/>
      <c r="Z15" s="13"/>
    </row>
    <row r="16" spans="1:26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27" t="s">
        <v>79</v>
      </c>
      <c r="O16" s="36">
        <f t="shared" si="1"/>
        <v>0</v>
      </c>
      <c r="P16" s="10"/>
      <c r="Q16" s="11"/>
      <c r="R16" s="38">
        <f t="shared" si="2"/>
        <v>0</v>
      </c>
      <c r="S16" s="39">
        <f t="shared" si="3"/>
        <v>0</v>
      </c>
      <c r="T16" s="33"/>
      <c r="U16" s="10"/>
      <c r="V16" s="11"/>
      <c r="W16" s="11"/>
      <c r="X16" s="23"/>
      <c r="Y16" s="23"/>
      <c r="Z16" s="13"/>
    </row>
    <row r="17" spans="1:26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27" t="s">
        <v>79</v>
      </c>
      <c r="O17" s="36">
        <f t="shared" si="1"/>
        <v>0</v>
      </c>
      <c r="P17" s="10"/>
      <c r="Q17" s="11"/>
      <c r="R17" s="38">
        <f t="shared" si="2"/>
        <v>0</v>
      </c>
      <c r="S17" s="39">
        <f t="shared" si="3"/>
        <v>0</v>
      </c>
      <c r="T17" s="33"/>
      <c r="U17" s="10"/>
      <c r="V17" s="11"/>
      <c r="W17" s="11"/>
      <c r="X17" s="23"/>
      <c r="Y17" s="23"/>
      <c r="Z17" s="13"/>
    </row>
    <row r="18" spans="1:26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27" t="s">
        <v>79</v>
      </c>
      <c r="O18" s="36">
        <f t="shared" si="1"/>
        <v>0</v>
      </c>
      <c r="P18" s="10"/>
      <c r="Q18" s="11"/>
      <c r="R18" s="38">
        <f t="shared" si="2"/>
        <v>0</v>
      </c>
      <c r="S18" s="39">
        <f t="shared" si="3"/>
        <v>0</v>
      </c>
      <c r="T18" s="33"/>
      <c r="U18" s="10"/>
      <c r="V18" s="11"/>
      <c r="W18" s="11"/>
      <c r="X18" s="23"/>
      <c r="Y18" s="23"/>
      <c r="Z18" s="13"/>
    </row>
    <row r="19" spans="1:26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28" t="s">
        <v>79</v>
      </c>
      <c r="O19" s="37">
        <f t="shared" si="1"/>
        <v>0</v>
      </c>
      <c r="P19" s="16"/>
      <c r="Q19" s="17"/>
      <c r="R19" s="41">
        <f t="shared" si="2"/>
        <v>0</v>
      </c>
      <c r="S19" s="40">
        <f t="shared" si="3"/>
        <v>0</v>
      </c>
      <c r="T19" s="34"/>
      <c r="U19" s="16"/>
      <c r="V19" s="17"/>
      <c r="W19" s="17"/>
      <c r="X19" s="24"/>
      <c r="Y19" s="24"/>
      <c r="Z19" s="19"/>
    </row>
    <row r="22" spans="3:23" ht="13.5" hidden="1">
      <c r="C22" t="s">
        <v>20</v>
      </c>
      <c r="H22" t="s">
        <v>18</v>
      </c>
      <c r="M22" t="s">
        <v>22</v>
      </c>
      <c r="N22" s="30" t="s">
        <v>74</v>
      </c>
      <c r="O22" s="29">
        <v>2500</v>
      </c>
      <c r="P22" t="s">
        <v>70</v>
      </c>
      <c r="T22" s="26" t="s">
        <v>67</v>
      </c>
      <c r="U22" t="s">
        <v>35</v>
      </c>
      <c r="W22" t="s">
        <v>38</v>
      </c>
    </row>
    <row r="23" spans="3:23" ht="13.5" hidden="1">
      <c r="C23" t="s">
        <v>21</v>
      </c>
      <c r="H23" t="s">
        <v>19</v>
      </c>
      <c r="M23" t="s">
        <v>23</v>
      </c>
      <c r="N23" s="30" t="s">
        <v>75</v>
      </c>
      <c r="O23" s="29">
        <v>2000</v>
      </c>
      <c r="P23" t="s">
        <v>72</v>
      </c>
      <c r="T23" s="26" t="s">
        <v>65</v>
      </c>
      <c r="U23" t="s">
        <v>36</v>
      </c>
      <c r="W23" t="s">
        <v>41</v>
      </c>
    </row>
    <row r="24" spans="13:23" ht="13.5" hidden="1">
      <c r="M24" t="s">
        <v>24</v>
      </c>
      <c r="N24" s="30" t="s">
        <v>77</v>
      </c>
      <c r="O24" s="29">
        <v>1000</v>
      </c>
      <c r="T24" s="26" t="s">
        <v>66</v>
      </c>
      <c r="U24" t="s">
        <v>37</v>
      </c>
      <c r="W24" t="s">
        <v>39</v>
      </c>
    </row>
    <row r="25" spans="13:23" ht="13.5" hidden="1">
      <c r="M25" t="s">
        <v>25</v>
      </c>
      <c r="N25" s="30" t="s">
        <v>78</v>
      </c>
      <c r="O25" s="29">
        <v>0</v>
      </c>
      <c r="T25" s="26" t="s">
        <v>68</v>
      </c>
      <c r="U25" t="s">
        <v>53</v>
      </c>
      <c r="W25" t="s">
        <v>40</v>
      </c>
    </row>
    <row r="26" spans="13:23" ht="13.5" hidden="1">
      <c r="M26" t="s">
        <v>26</v>
      </c>
      <c r="N26" s="30" t="s">
        <v>80</v>
      </c>
      <c r="W26" t="s">
        <v>42</v>
      </c>
    </row>
    <row r="27" spans="13:23" ht="13.5" hidden="1">
      <c r="M27" t="s">
        <v>27</v>
      </c>
      <c r="W27" t="s">
        <v>43</v>
      </c>
    </row>
    <row r="28" spans="13:23" ht="13.5" hidden="1">
      <c r="M28" t="s">
        <v>28</v>
      </c>
      <c r="W28" t="s">
        <v>44</v>
      </c>
    </row>
    <row r="29" spans="13:23" ht="13.5" hidden="1">
      <c r="M29" t="s">
        <v>29</v>
      </c>
      <c r="W29" t="s">
        <v>45</v>
      </c>
    </row>
    <row r="30" spans="13:23" ht="13.5" hidden="1">
      <c r="M30" t="s">
        <v>61</v>
      </c>
      <c r="W30" t="s">
        <v>46</v>
      </c>
    </row>
    <row r="31" spans="13:23" ht="13.5" hidden="1">
      <c r="M31" t="s">
        <v>34</v>
      </c>
      <c r="W31" t="s">
        <v>55</v>
      </c>
    </row>
    <row r="32" ht="13.5" hidden="1">
      <c r="M32" t="s">
        <v>30</v>
      </c>
    </row>
    <row r="33" ht="13.5" hidden="1">
      <c r="M33" t="s">
        <v>31</v>
      </c>
    </row>
    <row r="34" ht="13.5" hidden="1">
      <c r="M34" t="s">
        <v>32</v>
      </c>
    </row>
    <row r="35" ht="13.5" hidden="1">
      <c r="M35" t="s">
        <v>33</v>
      </c>
    </row>
    <row r="36" ht="13.5" hidden="1"/>
    <row r="37" ht="13.5" hidden="1"/>
    <row r="38" ht="13.5" hidden="1"/>
    <row r="39" ht="13.5" hidden="1"/>
    <row r="40" ht="13.5" hidden="1"/>
  </sheetData>
  <sheetProtection/>
  <dataValidations count="11">
    <dataValidation type="list" allowBlank="1" showInputMessage="1" showErrorMessage="1" sqref="N10:N19">
      <formula1>$N$22:$N$26</formula1>
    </dataValidation>
    <dataValidation type="list" allowBlank="1" showInputMessage="1" showErrorMessage="1" sqref="T10:T19">
      <formula1>$T$22:$T$25</formula1>
    </dataValidation>
    <dataValidation type="list" allowBlank="1" showInputMessage="1" showErrorMessage="1" sqref="P10:P19">
      <formula1>$P$22:$P$23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W11:Y19">
      <formula1>$W$22:$W$30</formula1>
    </dataValidation>
    <dataValidation type="list" allowBlank="1" showInputMessage="1" showErrorMessage="1" sqref="U10:U19">
      <formula1>$U$22:$U$25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W10:Y10">
      <formula1>$W$22:$W$31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M20523T</cp:lastModifiedBy>
  <dcterms:created xsi:type="dcterms:W3CDTF">2011-07-23T18:58:26Z</dcterms:created>
  <dcterms:modified xsi:type="dcterms:W3CDTF">2018-07-30T09:49:28Z</dcterms:modified>
  <cp:category/>
  <cp:version/>
  <cp:contentType/>
  <cp:contentStatus/>
</cp:coreProperties>
</file>